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haughnessy\Desktop\"/>
    </mc:Choice>
  </mc:AlternateContent>
  <xr:revisionPtr revIDLastSave="0" documentId="8_{613ABBCD-A19C-4C7C-BF35-23D872674388}" xr6:coauthVersionLast="40" xr6:coauthVersionMax="40" xr10:uidLastSave="{00000000-0000-0000-0000-000000000000}"/>
  <bookViews>
    <workbookView xWindow="8565" yWindow="32760" windowWidth="18180" windowHeight="12345"/>
  </bookViews>
  <sheets>
    <sheet name="Calculator" sheetId="1" r:id="rId1"/>
    <sheet name="Formula" sheetId="2" state="hidden" r:id="rId2"/>
  </sheets>
  <definedNames>
    <definedName name="buyer">#REF!</definedName>
    <definedName name="buyers">#REF!</definedName>
    <definedName name="email">#REF!</definedName>
    <definedName name="fax">#REF!</definedName>
    <definedName name="locations">#REF!</definedName>
    <definedName name="names">#REF!</definedName>
    <definedName name="phone">#REF!</definedName>
    <definedName name="_xlnm.Print_Area" localSheetId="0">Calculator!$A$1:$L$23</definedName>
    <definedName name="telephone">#REF!</definedName>
    <definedName name="tit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2" l="1"/>
  <c r="R18" i="2" s="1"/>
  <c r="T18" i="2" s="1"/>
  <c r="J17" i="2"/>
  <c r="K18" i="2" s="1"/>
  <c r="M18" i="2" s="1"/>
  <c r="Q8" i="2"/>
  <c r="Q9" i="2" s="1"/>
  <c r="J8" i="2"/>
  <c r="J9" i="2" s="1"/>
  <c r="C8" i="2"/>
  <c r="C9" i="2" s="1"/>
  <c r="C17" i="2"/>
  <c r="D18" i="2" s="1"/>
  <c r="F18" i="2" s="1"/>
  <c r="C18" i="2"/>
  <c r="D19" i="2" s="1"/>
  <c r="H8" i="1"/>
  <c r="F8" i="1"/>
  <c r="H24" i="1"/>
  <c r="F16" i="1"/>
  <c r="H16" i="1"/>
  <c r="F24" i="1"/>
  <c r="C19" i="2"/>
  <c r="F19" i="2" l="1"/>
  <c r="Q10" i="2"/>
  <c r="R9" i="2"/>
  <c r="T9" i="2" s="1"/>
  <c r="C10" i="2"/>
  <c r="D10" i="2" s="1"/>
  <c r="D9" i="2"/>
  <c r="F9" i="2" s="1"/>
  <c r="F10" i="2" s="1"/>
  <c r="J10" i="2"/>
  <c r="K9" i="2"/>
  <c r="M9" i="2" s="1"/>
  <c r="Q18" i="2"/>
  <c r="J18" i="2"/>
  <c r="J11" i="2" l="1"/>
  <c r="K11" i="2" s="1"/>
  <c r="K10" i="2"/>
  <c r="J19" i="2"/>
  <c r="K19" i="2"/>
  <c r="M19" i="2" s="1"/>
  <c r="R19" i="2"/>
  <c r="T19" i="2" s="1"/>
  <c r="Q19" i="2"/>
  <c r="M10" i="2"/>
  <c r="M11" i="2" s="1"/>
  <c r="T10" i="2"/>
  <c r="Q11" i="2"/>
  <c r="R10" i="2"/>
  <c r="Q20" i="2" l="1"/>
  <c r="R20" i="2"/>
  <c r="T20" i="2"/>
  <c r="J20" i="2"/>
  <c r="K20" i="2"/>
  <c r="M20" i="2" s="1"/>
  <c r="R11" i="2"/>
  <c r="T11" i="2" s="1"/>
  <c r="T12" i="2" s="1"/>
  <c r="Q12" i="2"/>
  <c r="R12" i="2" s="1"/>
  <c r="Q21" i="2" l="1"/>
  <c r="R21" i="2"/>
  <c r="T21" i="2" s="1"/>
</calcChain>
</file>

<file path=xl/sharedStrings.xml><?xml version="1.0" encoding="utf-8"?>
<sst xmlns="http://schemas.openxmlformats.org/spreadsheetml/2006/main" count="75" uniqueCount="32">
  <si>
    <t>Mat Thickness</t>
  </si>
  <si>
    <t>Layer 1</t>
  </si>
  <si>
    <t>Layer 2</t>
  </si>
  <si>
    <t>Layer 3</t>
  </si>
  <si>
    <t>Layer 4</t>
  </si>
  <si>
    <t>DIA OF PENETRATION</t>
  </si>
  <si>
    <t>Width  (mm)</t>
  </si>
  <si>
    <t>Depth (mm)</t>
  </si>
  <si>
    <t>Ø (mm)</t>
  </si>
  <si>
    <t>Enter Diameter</t>
  </si>
  <si>
    <t>Results</t>
  </si>
  <si>
    <t>Enter Width</t>
  </si>
  <si>
    <t>Enter Depth</t>
  </si>
  <si>
    <t>←</t>
  </si>
  <si>
    <t>→</t>
  </si>
  <si>
    <t>CIRCULAR PENETRATION                 + oversleeve where applicable</t>
  </si>
  <si>
    <t>RECTANGULAR PENETRATION              + oversleeve where applicable</t>
  </si>
  <si>
    <t>Calculator 2 layers</t>
  </si>
  <si>
    <t>Input diameter</t>
  </si>
  <si>
    <t>Input Total</t>
  </si>
  <si>
    <t>Thickness</t>
  </si>
  <si>
    <t>Rectangles</t>
  </si>
  <si>
    <t xml:space="preserve">CIRCULAR  PENETRATION                </t>
  </si>
  <si>
    <t xml:space="preserve">RECTANGULAR PENETRATION      </t>
  </si>
  <si>
    <t>LENGTH (m) TO COMPLETE                                      2  WRAPS ONE SIDE OF A BARRIER</t>
  </si>
  <si>
    <t>Fixing Brushseal with HT Adhesive to Firehalt SF120</t>
  </si>
  <si>
    <t>Fixing Brushseal with HTAdhesive to Firehalt Ultralite 60:15</t>
  </si>
  <si>
    <t xml:space="preserve">Fixing Brushseal with HT Adhesive to Firehalt 30:30, 60:30 and 120:30  </t>
  </si>
  <si>
    <t xml:space="preserve"> BRUSHSEAL CALCULATOR</t>
  </si>
  <si>
    <t>LENGTH (m) TO COMPLETE                                      3  WRAPS ONE SIDE OF A BARRIER</t>
  </si>
  <si>
    <t>LENGTH (m) TO COMPLETE                                        4  WRAPS ONE SIDE OF A BARRIER</t>
  </si>
  <si>
    <t xml:space="preserve">USING THE CALCULATOR:  Determine the type of barrier and the shape of service involved. To calculate the length of BRUSHSEAL required enter the dimension(s) in the appropriate dark brown/dark blue cells - including the oversleeve if applicable.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</si>
</sst>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8"/>
      <name val="Arial Black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.5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/>
      <bottom style="medium">
        <color indexed="64"/>
      </bottom>
      <diagonal/>
    </border>
    <border>
      <left/>
      <right style="medium">
        <color indexed="9"/>
      </right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0" xfId="0" applyFont="1" applyFill="1"/>
    <xf numFmtId="0" fontId="1" fillId="3" borderId="0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1" fillId="3" borderId="0" xfId="0" applyFont="1" applyFill="1"/>
    <xf numFmtId="0" fontId="3" fillId="4" borderId="4" xfId="0" applyFont="1" applyFill="1" applyBorder="1" applyAlignment="1">
      <alignment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2" fillId="5" borderId="12" xfId="0" applyFont="1" applyFill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/>
    <xf numFmtId="0" fontId="14" fillId="3" borderId="0" xfId="0" applyFont="1" applyFill="1" applyBorder="1"/>
    <xf numFmtId="0" fontId="14" fillId="3" borderId="0" xfId="0" applyFont="1" applyFill="1"/>
    <xf numFmtId="0" fontId="8" fillId="3" borderId="0" xfId="0" applyFont="1" applyFill="1"/>
    <xf numFmtId="0" fontId="4" fillId="3" borderId="0" xfId="0" applyFont="1" applyFill="1" applyBorder="1"/>
    <xf numFmtId="1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4" fillId="3" borderId="0" xfId="0" applyNumberFormat="1" applyFont="1" applyFill="1" applyBorder="1"/>
    <xf numFmtId="2" fontId="4" fillId="3" borderId="0" xfId="0" applyNumberFormat="1" applyFont="1" applyFill="1" applyBorder="1" applyAlignment="1">
      <alignment horizontal="center"/>
    </xf>
    <xf numFmtId="0" fontId="4" fillId="3" borderId="0" xfId="0" applyFont="1" applyFill="1"/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8" xfId="0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7" borderId="8" xfId="0" applyFont="1" applyFill="1" applyBorder="1"/>
    <xf numFmtId="0" fontId="7" fillId="8" borderId="15" xfId="0" applyFont="1" applyFill="1" applyBorder="1" applyAlignment="1">
      <alignment horizontal="center" vertical="center"/>
    </xf>
    <xf numFmtId="2" fontId="3" fillId="8" borderId="16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2" fontId="3" fillId="9" borderId="15" xfId="0" applyNumberFormat="1" applyFont="1" applyFill="1" applyBorder="1" applyAlignment="1">
      <alignment horizontal="right" vertical="center"/>
    </xf>
    <xf numFmtId="1" fontId="7" fillId="9" borderId="16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2" fontId="13" fillId="3" borderId="0" xfId="0" applyNumberFormat="1" applyFont="1" applyFill="1" applyBorder="1" applyAlignment="1">
      <alignment horizontal="center"/>
    </xf>
    <xf numFmtId="0" fontId="15" fillId="0" borderId="0" xfId="0" applyFont="1"/>
    <xf numFmtId="0" fontId="5" fillId="3" borderId="0" xfId="0" applyFont="1" applyFill="1" applyAlignment="1">
      <alignment horizontal="left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34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435" name="Line 8">
          <a:extLst>
            <a:ext uri="{FF2B5EF4-FFF2-40B4-BE49-F238E27FC236}">
              <a16:creationId xmlns:a16="http://schemas.microsoft.com/office/drawing/2014/main" id="{38E623FC-D800-454E-950E-A20DE0F41A61}"/>
            </a:ext>
          </a:extLst>
        </xdr:cNvPr>
        <xdr:cNvSpPr>
          <a:spLocks noChangeShapeType="1"/>
        </xdr:cNvSpPr>
      </xdr:nvSpPr>
      <xdr:spPr bwMode="auto">
        <a:xfrm flipH="1">
          <a:off x="3000375" y="11249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0</xdr:row>
      <xdr:rowOff>704850</xdr:rowOff>
    </xdr:from>
    <xdr:to>
      <xdr:col>4</xdr:col>
      <xdr:colOff>66675</xdr:colOff>
      <xdr:row>0</xdr:row>
      <xdr:rowOff>1590675</xdr:rowOff>
    </xdr:to>
    <xdr:pic>
      <xdr:nvPicPr>
        <xdr:cNvPr id="1436" name="Picture 1">
          <a:extLst>
            <a:ext uri="{FF2B5EF4-FFF2-40B4-BE49-F238E27FC236}">
              <a16:creationId xmlns:a16="http://schemas.microsoft.com/office/drawing/2014/main" id="{F4B3D737-6343-4AB0-A0CC-B8BC24449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04850"/>
          <a:ext cx="19621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107770</xdr:colOff>
      <xdr:row>0</xdr:row>
      <xdr:rowOff>1143103</xdr:rowOff>
    </xdr:from>
    <xdr:to>
      <xdr:col>15</xdr:col>
      <xdr:colOff>507719</xdr:colOff>
      <xdr:row>0</xdr:row>
      <xdr:rowOff>1460831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9788431-CD21-4781-BF43-49B6542E6C04}"/>
            </a:ext>
          </a:extLst>
        </xdr:cNvPr>
        <xdr:cNvSpPr/>
      </xdr:nvSpPr>
      <xdr:spPr bwMode="auto">
        <a:xfrm>
          <a:off x="8718370" y="1143103"/>
          <a:ext cx="2939949" cy="31772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14</xdr:col>
      <xdr:colOff>352425</xdr:colOff>
      <xdr:row>1</xdr:row>
      <xdr:rowOff>514350</xdr:rowOff>
    </xdr:from>
    <xdr:to>
      <xdr:col>19</xdr:col>
      <xdr:colOff>466725</xdr:colOff>
      <xdr:row>10</xdr:row>
      <xdr:rowOff>552450</xdr:rowOff>
    </xdr:to>
    <xdr:pic>
      <xdr:nvPicPr>
        <xdr:cNvPr id="1438" name="Picture 4">
          <a:extLst>
            <a:ext uri="{FF2B5EF4-FFF2-40B4-BE49-F238E27FC236}">
              <a16:creationId xmlns:a16="http://schemas.microsoft.com/office/drawing/2014/main" id="{14533994-A535-48B1-9116-A1BA3B89E6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2181225"/>
          <a:ext cx="338137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650977</xdr:colOff>
      <xdr:row>16</xdr:row>
      <xdr:rowOff>326922</xdr:rowOff>
    </xdr:from>
    <xdr:to>
      <xdr:col>14</xdr:col>
      <xdr:colOff>395747</xdr:colOff>
      <xdr:row>20</xdr:row>
      <xdr:rowOff>342900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5DE83F9-536E-4452-9337-C4F085A7CFC0}"/>
            </a:ext>
          </a:extLst>
        </xdr:cNvPr>
        <xdr:cNvSpPr txBox="1"/>
      </xdr:nvSpPr>
      <xdr:spPr>
        <a:xfrm>
          <a:off x="8626577" y="6473722"/>
          <a:ext cx="2208570" cy="10827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en-GB" sz="1200" b="1" u="sng"/>
            <a:t>Installation Detail B.</a:t>
          </a:r>
          <a:endParaRPr lang="en-GB" sz="600" b="1" u="sng"/>
        </a:p>
        <a:p>
          <a:r>
            <a:rPr lang="en-GB" sz="600" b="1" u="sng" baseline="0"/>
            <a:t> </a:t>
          </a:r>
          <a:endParaRPr lang="en-GB" sz="400" b="1" u="sng" baseline="0"/>
        </a:p>
        <a:p>
          <a:pPr>
            <a:lnSpc>
              <a:spcPts val="1200"/>
            </a:lnSpc>
          </a:pPr>
          <a:r>
            <a:rPr lang="en-GB" sz="1200" b="1" baseline="0"/>
            <a:t>Penetration Management for Fire Barriers with both </a:t>
          </a:r>
          <a:r>
            <a:rPr lang="en-GB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INSULATION</a:t>
          </a:r>
          <a:r>
            <a:rPr lang="en-GB" sz="1200" b="1" baseline="0"/>
            <a:t> </a:t>
          </a:r>
          <a:r>
            <a:rPr lang="en-GB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 </a:t>
          </a:r>
          <a:r>
            <a:rPr lang="en-GB" sz="1200" b="1" baseline="0"/>
            <a:t>INTEGRITY  Values.</a:t>
          </a:r>
          <a:endParaRPr lang="en-GB" sz="1200" b="1"/>
        </a:p>
      </xdr:txBody>
    </xdr:sp>
    <xdr:clientData/>
  </xdr:twoCellAnchor>
  <xdr:twoCellAnchor>
    <xdr:from>
      <xdr:col>11</xdr:col>
      <xdr:colOff>614107</xdr:colOff>
      <xdr:row>4</xdr:row>
      <xdr:rowOff>379361</xdr:rowOff>
    </xdr:from>
    <xdr:to>
      <xdr:col>14</xdr:col>
      <xdr:colOff>81525</xdr:colOff>
      <xdr:row>8</xdr:row>
      <xdr:rowOff>266700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7CEF44D2-7F0B-4A50-9DCC-E0FC54B2DB82}"/>
            </a:ext>
          </a:extLst>
        </xdr:cNvPr>
        <xdr:cNvSpPr txBox="1"/>
      </xdr:nvSpPr>
      <xdr:spPr>
        <a:xfrm>
          <a:off x="8589707" y="2614561"/>
          <a:ext cx="1931218" cy="9541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en-GB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Installation Detail </a:t>
          </a:r>
          <a:r>
            <a:rPr lang="en-GB" sz="1200" b="1" u="sng"/>
            <a:t>A.</a:t>
          </a:r>
          <a:r>
            <a:rPr lang="en-GB" sz="1200" b="1" u="sng" baseline="0"/>
            <a:t> </a:t>
          </a:r>
        </a:p>
        <a:p>
          <a:pPr>
            <a:lnSpc>
              <a:spcPts val="1100"/>
            </a:lnSpc>
          </a:pPr>
          <a:endParaRPr lang="en-GB" sz="1200" b="1" u="sng" baseline="0"/>
        </a:p>
        <a:p>
          <a:pPr>
            <a:lnSpc>
              <a:spcPts val="1100"/>
            </a:lnSpc>
          </a:pPr>
          <a:r>
            <a:rPr lang="en-GB" sz="1200" b="1" baseline="0"/>
            <a:t>Penetration Management for Fire Barriers with  INTEGRITY  Values Only</a:t>
          </a:r>
          <a:endParaRPr lang="en-GB" sz="1200" b="1"/>
        </a:p>
      </xdr:txBody>
    </xdr:sp>
    <xdr:clientData/>
  </xdr:twoCellAnchor>
  <xdr:twoCellAnchor>
    <xdr:from>
      <xdr:col>11</xdr:col>
      <xdr:colOff>314325</xdr:colOff>
      <xdr:row>3</xdr:row>
      <xdr:rowOff>114300</xdr:rowOff>
    </xdr:from>
    <xdr:to>
      <xdr:col>11</xdr:col>
      <xdr:colOff>495300</xdr:colOff>
      <xdr:row>9</xdr:row>
      <xdr:rowOff>28575</xdr:rowOff>
    </xdr:to>
    <xdr:sp macro="" textlink="">
      <xdr:nvSpPr>
        <xdr:cNvPr id="1441" name="AutoShape 349">
          <a:extLst>
            <a:ext uri="{FF2B5EF4-FFF2-40B4-BE49-F238E27FC236}">
              <a16:creationId xmlns:a16="http://schemas.microsoft.com/office/drawing/2014/main" id="{6798B5E2-EFB8-4F2F-89C4-9D357ADED68E}"/>
            </a:ext>
          </a:extLst>
        </xdr:cNvPr>
        <xdr:cNvSpPr>
          <a:spLocks/>
        </xdr:cNvSpPr>
      </xdr:nvSpPr>
      <xdr:spPr bwMode="auto">
        <a:xfrm>
          <a:off x="8277225" y="3057525"/>
          <a:ext cx="180975" cy="1476375"/>
        </a:xfrm>
        <a:prstGeom prst="rightBrace">
          <a:avLst>
            <a:gd name="adj1" fmla="val 13483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295275</xdr:colOff>
      <xdr:row>16</xdr:row>
      <xdr:rowOff>47625</xdr:rowOff>
    </xdr:from>
    <xdr:to>
      <xdr:col>11</xdr:col>
      <xdr:colOff>466725</xdr:colOff>
      <xdr:row>20</xdr:row>
      <xdr:rowOff>457200</xdr:rowOff>
    </xdr:to>
    <xdr:sp macro="" textlink="">
      <xdr:nvSpPr>
        <xdr:cNvPr id="1442" name="AutoShape 349">
          <a:extLst>
            <a:ext uri="{FF2B5EF4-FFF2-40B4-BE49-F238E27FC236}">
              <a16:creationId xmlns:a16="http://schemas.microsoft.com/office/drawing/2014/main" id="{AEE5D00D-3AA3-4F81-9947-3A1A12A08141}"/>
            </a:ext>
          </a:extLst>
        </xdr:cNvPr>
        <xdr:cNvSpPr>
          <a:spLocks/>
        </xdr:cNvSpPr>
      </xdr:nvSpPr>
      <xdr:spPr bwMode="auto">
        <a:xfrm>
          <a:off x="8258175" y="7019925"/>
          <a:ext cx="171450" cy="1466850"/>
        </a:xfrm>
        <a:prstGeom prst="rightBrace">
          <a:avLst>
            <a:gd name="adj1" fmla="val 14140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14</xdr:col>
      <xdr:colOff>276225</xdr:colOff>
      <xdr:row>12</xdr:row>
      <xdr:rowOff>257175</xdr:rowOff>
    </xdr:from>
    <xdr:to>
      <xdr:col>20</xdr:col>
      <xdr:colOff>485775</xdr:colOff>
      <xdr:row>24</xdr:row>
      <xdr:rowOff>200025</xdr:rowOff>
    </xdr:to>
    <xdr:pic>
      <xdr:nvPicPr>
        <xdr:cNvPr id="1443" name="Picture 3">
          <a:extLst>
            <a:ext uri="{FF2B5EF4-FFF2-40B4-BE49-F238E27FC236}">
              <a16:creationId xmlns:a16="http://schemas.microsoft.com/office/drawing/2014/main" id="{92D6B826-46B3-4A7B-9994-88C7F746B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5895975"/>
          <a:ext cx="4086225" cy="366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660400</xdr:colOff>
      <xdr:row>20</xdr:row>
      <xdr:rowOff>355600</xdr:rowOff>
    </xdr:from>
    <xdr:to>
      <xdr:col>14</xdr:col>
      <xdr:colOff>342900</xdr:colOff>
      <xdr:row>24</xdr:row>
      <xdr:rowOff>165100</xdr:rowOff>
    </xdr:to>
    <xdr:sp macro="" textlink="">
      <xdr:nvSpPr>
        <xdr:cNvPr id="5" name="Line Callout 2 (No Border) 4">
          <a:extLst>
            <a:ext uri="{FF2B5EF4-FFF2-40B4-BE49-F238E27FC236}">
              <a16:creationId xmlns:a16="http://schemas.microsoft.com/office/drawing/2014/main" id="{0D8BA0F6-48A7-4E74-AEBA-40BC055D00BB}"/>
            </a:ext>
          </a:extLst>
        </xdr:cNvPr>
        <xdr:cNvSpPr/>
      </xdr:nvSpPr>
      <xdr:spPr>
        <a:xfrm flipH="1">
          <a:off x="8636000" y="7569200"/>
          <a:ext cx="2146300" cy="1143000"/>
        </a:xfrm>
        <a:prstGeom prst="callout2">
          <a:avLst>
            <a:gd name="adj1" fmla="val 13194"/>
            <a:gd name="adj2" fmla="val 5868"/>
            <a:gd name="adj3" fmla="val 13194"/>
            <a:gd name="adj4" fmla="val -16667"/>
            <a:gd name="adj5" fmla="val -27885"/>
            <a:gd name="adj6" fmla="val -2666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200" b="1">
              <a:solidFill>
                <a:sysClr val="windowText" lastClr="000000"/>
              </a:solidFill>
            </a:rPr>
            <a:t>600mm</a:t>
          </a:r>
          <a:r>
            <a:rPr lang="en-GB" sz="1200" b="1" baseline="0">
              <a:solidFill>
                <a:sysClr val="windowText" lastClr="000000"/>
              </a:solidFill>
            </a:rPr>
            <a:t> oversleeve of barrier wrapped around the service 300mm both sides of the vertical barrier</a:t>
          </a:r>
          <a:endParaRPr lang="en-GB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showRowColHeaders="0" tabSelected="1" zoomScale="75" zoomScaleNormal="75" workbookViewId="0">
      <selection activeCell="C8" sqref="C8"/>
    </sheetView>
  </sheetViews>
  <sheetFormatPr defaultRowHeight="12.75" x14ac:dyDescent="0.2"/>
  <cols>
    <col min="1" max="1" width="13.85546875" style="2" bestFit="1" customWidth="1"/>
    <col min="2" max="2" width="2.42578125" style="2" customWidth="1"/>
    <col min="3" max="3" width="28.7109375" style="2" customWidth="1"/>
    <col min="4" max="4" width="15.85546875" style="2" hidden="1" customWidth="1"/>
    <col min="5" max="5" width="6.42578125" style="2" customWidth="1"/>
    <col min="6" max="6" width="11.85546875" style="2" customWidth="1"/>
    <col min="7" max="7" width="4.42578125" style="2" customWidth="1"/>
    <col min="8" max="8" width="10.28515625" style="2" customWidth="1"/>
    <col min="9" max="9" width="6.7109375" style="2" customWidth="1"/>
    <col min="10" max="10" width="17.42578125" style="2" customWidth="1"/>
    <col min="11" max="11" width="17.28515625" style="2" customWidth="1"/>
    <col min="12" max="12" width="11.28515625" style="2" customWidth="1"/>
    <col min="13" max="13" width="11.42578125" style="2" customWidth="1"/>
    <col min="14" max="14" width="14.28515625" style="2" customWidth="1"/>
    <col min="15" max="15" width="12.42578125" style="2" customWidth="1"/>
    <col min="16" max="16384" width="9.140625" style="2"/>
  </cols>
  <sheetData>
    <row r="1" spans="1:14" ht="131.25" customHeight="1" x14ac:dyDescent="0.5">
      <c r="C1" s="32"/>
      <c r="F1" s="58" t="s">
        <v>28</v>
      </c>
      <c r="G1" s="59"/>
      <c r="H1" s="59"/>
      <c r="I1" s="59"/>
      <c r="J1" s="59"/>
      <c r="K1" s="59"/>
    </row>
    <row r="2" spans="1:14" ht="51" customHeight="1" x14ac:dyDescent="0.25">
      <c r="C2" s="57" t="s">
        <v>31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49.5" customHeight="1" x14ac:dyDescent="0.3">
      <c r="C3" s="48" t="s">
        <v>25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9.75" customHeight="1" thickBot="1" x14ac:dyDescent="0.25">
      <c r="C4" s="7"/>
      <c r="D4" s="12"/>
      <c r="E4" s="12"/>
      <c r="F4" s="12"/>
      <c r="G4" s="12"/>
      <c r="H4" s="12"/>
      <c r="I4" s="12"/>
      <c r="J4" s="7"/>
      <c r="K4" s="7"/>
    </row>
    <row r="5" spans="1:14" ht="33" customHeight="1" x14ac:dyDescent="0.2">
      <c r="A5" s="3"/>
      <c r="B5" s="4"/>
      <c r="C5" s="31" t="s">
        <v>22</v>
      </c>
      <c r="D5" s="8" t="s">
        <v>5</v>
      </c>
      <c r="E5" s="49" t="s">
        <v>24</v>
      </c>
      <c r="F5" s="50"/>
      <c r="G5" s="50"/>
      <c r="H5" s="50"/>
      <c r="I5" s="51"/>
      <c r="J5" s="55" t="s">
        <v>23</v>
      </c>
      <c r="K5" s="56"/>
      <c r="L5" s="5"/>
      <c r="M5"/>
    </row>
    <row r="6" spans="1:14" ht="18.75" customHeight="1" thickBot="1" x14ac:dyDescent="0.25">
      <c r="A6" s="3"/>
      <c r="B6" s="4"/>
      <c r="C6" s="42" t="s">
        <v>8</v>
      </c>
      <c r="D6" s="10"/>
      <c r="E6" s="52"/>
      <c r="F6" s="53"/>
      <c r="G6" s="53"/>
      <c r="H6" s="53"/>
      <c r="I6" s="54"/>
      <c r="J6" s="9" t="s">
        <v>6</v>
      </c>
      <c r="K6" s="1" t="s">
        <v>7</v>
      </c>
      <c r="L6" s="5"/>
    </row>
    <row r="7" spans="1:14" ht="36.75" hidden="1" customHeight="1" thickBot="1" x14ac:dyDescent="0.25">
      <c r="A7" s="6" t="s">
        <v>0</v>
      </c>
      <c r="B7" s="6"/>
      <c r="D7" s="24"/>
      <c r="E7" s="24"/>
      <c r="F7" s="24"/>
      <c r="G7" s="24"/>
      <c r="H7" s="24"/>
      <c r="I7" s="24"/>
      <c r="J7" s="24"/>
      <c r="K7" s="24"/>
    </row>
    <row r="8" spans="1:14" ht="32.25" customHeight="1" thickBot="1" x14ac:dyDescent="0.25">
      <c r="C8" s="45">
        <v>0</v>
      </c>
      <c r="D8" s="13"/>
      <c r="E8" s="37" t="s">
        <v>14</v>
      </c>
      <c r="F8" s="38">
        <f>IF(C8&gt;0,(Formula!F10)/1000,0)</f>
        <v>0</v>
      </c>
      <c r="G8" s="39"/>
      <c r="H8" s="40">
        <f>IF(J8+K8&gt;0,Formula!F19/1000,0)</f>
        <v>0</v>
      </c>
      <c r="I8" s="41" t="s">
        <v>13</v>
      </c>
      <c r="J8" s="18">
        <v>0</v>
      </c>
      <c r="K8" s="19">
        <v>0</v>
      </c>
    </row>
    <row r="9" spans="1:14" ht="29.25" customHeight="1" thickBot="1" x14ac:dyDescent="0.25">
      <c r="C9" s="44" t="s">
        <v>9</v>
      </c>
      <c r="D9" s="15"/>
      <c r="E9" s="60" t="s">
        <v>10</v>
      </c>
      <c r="F9" s="61"/>
      <c r="G9" s="62"/>
      <c r="H9" s="61"/>
      <c r="I9" s="61"/>
      <c r="J9" s="16" t="s">
        <v>11</v>
      </c>
      <c r="K9" s="17" t="s">
        <v>12</v>
      </c>
    </row>
    <row r="10" spans="1:14" s="23" customFormat="1" ht="29.25" customHeight="1" x14ac:dyDescent="0.2">
      <c r="A10" s="25"/>
      <c r="B10" s="25"/>
      <c r="C10" s="27"/>
      <c r="D10" s="29"/>
      <c r="E10" s="29"/>
      <c r="F10" s="29"/>
      <c r="G10" s="29"/>
      <c r="H10" s="25"/>
      <c r="I10" s="25"/>
      <c r="J10" s="29"/>
      <c r="L10" s="22"/>
    </row>
    <row r="11" spans="1:14" ht="49.5" customHeight="1" x14ac:dyDescent="0.3">
      <c r="C11" s="48" t="s">
        <v>26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4" ht="10.5" customHeight="1" thickBot="1" x14ac:dyDescent="0.25">
      <c r="C12" s="7"/>
      <c r="D12" s="12"/>
      <c r="E12" s="12"/>
      <c r="F12" s="12"/>
      <c r="G12" s="12"/>
      <c r="H12" s="12"/>
      <c r="I12" s="12"/>
      <c r="J12" s="7"/>
      <c r="K12" s="7"/>
    </row>
    <row r="13" spans="1:14" ht="54" customHeight="1" x14ac:dyDescent="0.2">
      <c r="A13" s="3"/>
      <c r="B13" s="4"/>
      <c r="C13" s="31" t="s">
        <v>15</v>
      </c>
      <c r="D13" s="8" t="s">
        <v>5</v>
      </c>
      <c r="E13" s="49" t="s">
        <v>29</v>
      </c>
      <c r="F13" s="50"/>
      <c r="G13" s="50"/>
      <c r="H13" s="50"/>
      <c r="I13" s="51"/>
      <c r="J13" s="55" t="s">
        <v>16</v>
      </c>
      <c r="K13" s="56"/>
      <c r="L13" s="5"/>
      <c r="M13" s="3"/>
    </row>
    <row r="14" spans="1:14" ht="18.75" customHeight="1" thickBot="1" x14ac:dyDescent="0.25">
      <c r="A14" s="3"/>
      <c r="B14" s="4"/>
      <c r="C14" s="42" t="s">
        <v>8</v>
      </c>
      <c r="D14" s="10"/>
      <c r="E14" s="52"/>
      <c r="F14" s="53"/>
      <c r="G14" s="53"/>
      <c r="H14" s="53"/>
      <c r="I14" s="54"/>
      <c r="J14" s="9" t="s">
        <v>6</v>
      </c>
      <c r="K14" s="1" t="s">
        <v>7</v>
      </c>
      <c r="L14" s="5"/>
    </row>
    <row r="15" spans="1:14" ht="36.75" hidden="1" customHeight="1" x14ac:dyDescent="0.2">
      <c r="A15" s="6" t="s">
        <v>0</v>
      </c>
      <c r="B15" s="6"/>
      <c r="D15" s="24"/>
      <c r="E15" s="24"/>
      <c r="F15" s="24"/>
      <c r="G15" s="24"/>
      <c r="H15" s="24"/>
      <c r="I15" s="24"/>
      <c r="J15" s="24"/>
      <c r="K15" s="24"/>
    </row>
    <row r="16" spans="1:14" ht="32.25" customHeight="1" thickBot="1" x14ac:dyDescent="0.25">
      <c r="C16" s="20">
        <v>0</v>
      </c>
      <c r="D16" s="13"/>
      <c r="E16" s="37" t="s">
        <v>14</v>
      </c>
      <c r="F16" s="38">
        <f>IF(C16&gt;0,(Formula!M11)/1000,0)</f>
        <v>0</v>
      </c>
      <c r="G16" s="39"/>
      <c r="H16" s="40">
        <f>IF(J16+K16&gt;0,Formula!M20/1000,0)</f>
        <v>0</v>
      </c>
      <c r="I16" s="41" t="s">
        <v>13</v>
      </c>
      <c r="J16" s="18">
        <v>0</v>
      </c>
      <c r="K16" s="19">
        <v>0</v>
      </c>
    </row>
    <row r="17" spans="1:21" ht="29.25" customHeight="1" thickBot="1" x14ac:dyDescent="0.25">
      <c r="C17" s="14" t="s">
        <v>9</v>
      </c>
      <c r="D17" s="15"/>
      <c r="E17" s="60" t="s">
        <v>10</v>
      </c>
      <c r="F17" s="61"/>
      <c r="G17" s="62"/>
      <c r="H17" s="61"/>
      <c r="I17" s="61"/>
      <c r="J17" s="16" t="s">
        <v>11</v>
      </c>
      <c r="K17" s="17" t="s">
        <v>12</v>
      </c>
    </row>
    <row r="18" spans="1:21" s="23" customFormat="1" ht="18.75" customHeight="1" x14ac:dyDescent="0.2">
      <c r="A18" s="25"/>
      <c r="B18" s="25"/>
      <c r="C18" s="26"/>
      <c r="D18" s="27"/>
      <c r="E18" s="27"/>
      <c r="F18" s="27"/>
      <c r="G18" s="27"/>
      <c r="H18" s="28"/>
      <c r="I18" s="28"/>
      <c r="J18" s="25"/>
      <c r="K18" s="25"/>
      <c r="L18" s="25"/>
    </row>
    <row r="19" spans="1:21" ht="25.5" customHeight="1" x14ac:dyDescent="0.3">
      <c r="C19" s="48" t="s">
        <v>27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21" ht="9.75" customHeight="1" thickBot="1" x14ac:dyDescent="0.25">
      <c r="C20" s="7"/>
      <c r="D20" s="12"/>
      <c r="E20" s="12"/>
      <c r="F20" s="12"/>
      <c r="G20" s="12"/>
      <c r="H20" s="12"/>
      <c r="I20" s="12"/>
      <c r="J20" s="7"/>
      <c r="K20" s="7"/>
    </row>
    <row r="21" spans="1:21" ht="54" customHeight="1" x14ac:dyDescent="0.2">
      <c r="A21" s="3"/>
      <c r="B21" s="4"/>
      <c r="C21" s="43" t="s">
        <v>15</v>
      </c>
      <c r="D21" s="8" t="s">
        <v>5</v>
      </c>
      <c r="E21" s="49" t="s">
        <v>30</v>
      </c>
      <c r="F21" s="50"/>
      <c r="G21" s="50"/>
      <c r="H21" s="50"/>
      <c r="I21" s="51"/>
      <c r="J21" s="55" t="s">
        <v>16</v>
      </c>
      <c r="K21" s="56"/>
      <c r="L21" s="5"/>
      <c r="M21" s="3"/>
    </row>
    <row r="22" spans="1:21" ht="18.75" customHeight="1" thickBot="1" x14ac:dyDescent="0.25">
      <c r="A22" s="3"/>
      <c r="B22" s="4"/>
      <c r="C22" s="11" t="s">
        <v>8</v>
      </c>
      <c r="D22" s="10"/>
      <c r="E22" s="52"/>
      <c r="F22" s="53"/>
      <c r="G22" s="53"/>
      <c r="H22" s="53"/>
      <c r="I22" s="54"/>
      <c r="J22" s="9" t="s">
        <v>6</v>
      </c>
      <c r="K22" s="1" t="s">
        <v>7</v>
      </c>
      <c r="L22" s="5"/>
      <c r="U22" s="47"/>
    </row>
    <row r="23" spans="1:21" ht="36.75" hidden="1" customHeight="1" x14ac:dyDescent="0.2">
      <c r="A23" s="6" t="s">
        <v>0</v>
      </c>
      <c r="B23" s="6"/>
      <c r="D23" s="24"/>
      <c r="E23" s="24"/>
      <c r="F23" s="24"/>
      <c r="G23" s="24"/>
      <c r="H23" s="24"/>
      <c r="I23" s="24"/>
      <c r="J23" s="24"/>
      <c r="K23" s="24"/>
    </row>
    <row r="24" spans="1:21" ht="32.25" customHeight="1" thickBot="1" x14ac:dyDescent="0.25">
      <c r="C24" s="20">
        <v>0</v>
      </c>
      <c r="D24" s="13"/>
      <c r="E24" s="37" t="s">
        <v>14</v>
      </c>
      <c r="F24" s="38">
        <f>IF(C24&gt;0,(Formula!T12)/1000,0)</f>
        <v>0</v>
      </c>
      <c r="G24" s="39"/>
      <c r="H24" s="40">
        <f>IF(J24+K24&gt;0,Formula!T21/1000,0)</f>
        <v>0</v>
      </c>
      <c r="I24" s="41" t="s">
        <v>13</v>
      </c>
      <c r="J24" s="18">
        <v>0</v>
      </c>
      <c r="K24" s="19">
        <v>0</v>
      </c>
    </row>
    <row r="25" spans="1:21" ht="29.25" customHeight="1" thickBot="1" x14ac:dyDescent="0.25">
      <c r="C25" s="14" t="s">
        <v>9</v>
      </c>
      <c r="D25" s="15"/>
      <c r="E25" s="60" t="s">
        <v>10</v>
      </c>
      <c r="F25" s="61"/>
      <c r="G25" s="62"/>
      <c r="H25" s="61"/>
      <c r="I25" s="61"/>
      <c r="J25" s="16" t="s">
        <v>11</v>
      </c>
      <c r="K25" s="17" t="s">
        <v>12</v>
      </c>
    </row>
    <row r="26" spans="1:21" x14ac:dyDescent="0.2">
      <c r="A26" s="30"/>
      <c r="B26" s="30"/>
      <c r="C26" s="27"/>
      <c r="D26" s="29"/>
      <c r="E26" s="29"/>
      <c r="F26" s="29"/>
      <c r="G26" s="29"/>
      <c r="H26" s="30"/>
      <c r="I26" s="30"/>
      <c r="J26" s="30"/>
      <c r="K26" s="30"/>
      <c r="L26" s="30"/>
    </row>
    <row r="27" spans="1:21" x14ac:dyDescent="0.2">
      <c r="A27" s="30"/>
      <c r="B27" s="30"/>
      <c r="C27" s="27"/>
      <c r="D27" s="29"/>
      <c r="E27" s="29"/>
      <c r="F27" s="29"/>
      <c r="G27" s="29"/>
      <c r="H27" s="30"/>
      <c r="I27" s="30"/>
      <c r="J27" s="30"/>
      <c r="K27" s="30"/>
      <c r="L27" s="30"/>
    </row>
    <row r="28" spans="1:21" x14ac:dyDescent="0.2">
      <c r="A28" s="30"/>
      <c r="B28" s="30"/>
      <c r="C28" s="27"/>
      <c r="D28" s="29"/>
      <c r="E28" s="29"/>
      <c r="F28" s="29"/>
      <c r="G28" s="29"/>
      <c r="H28" s="30"/>
      <c r="I28" s="30"/>
      <c r="J28" s="30"/>
      <c r="K28" s="30"/>
      <c r="L28" s="30"/>
    </row>
    <row r="29" spans="1:21" x14ac:dyDescent="0.2">
      <c r="A29" s="30"/>
      <c r="B29" s="30"/>
      <c r="C29" s="27"/>
      <c r="D29" s="29"/>
      <c r="E29" s="29"/>
      <c r="F29" s="29"/>
      <c r="G29" s="29"/>
      <c r="H29" s="30"/>
      <c r="I29" s="30"/>
      <c r="J29" s="30"/>
      <c r="K29" s="30"/>
      <c r="L29" s="30"/>
    </row>
    <row r="30" spans="1:21" x14ac:dyDescent="0.2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21" ht="17.25" customHeight="1" x14ac:dyDescent="0.2">
      <c r="A31" s="25"/>
      <c r="B31" s="25"/>
      <c r="C31" s="27"/>
      <c r="D31" s="25"/>
      <c r="E31" s="25"/>
      <c r="F31" s="25"/>
      <c r="G31" s="25"/>
      <c r="H31" s="25"/>
      <c r="I31" s="25"/>
      <c r="J31" s="25"/>
      <c r="K31" s="25"/>
      <c r="L31" s="30"/>
    </row>
    <row r="32" spans="1:21" x14ac:dyDescent="0.2">
      <c r="A32" s="25"/>
      <c r="B32" s="25"/>
      <c r="C32" s="26"/>
      <c r="D32" s="27"/>
      <c r="E32" s="27"/>
      <c r="F32" s="27"/>
      <c r="G32" s="27"/>
      <c r="H32" s="28"/>
      <c r="I32" s="28"/>
      <c r="J32" s="25"/>
      <c r="K32" s="25"/>
      <c r="L32" s="30"/>
    </row>
    <row r="33" spans="1:12" x14ac:dyDescent="0.2">
      <c r="A33" s="25"/>
      <c r="B33" s="25"/>
      <c r="C33" s="26"/>
      <c r="D33" s="29"/>
      <c r="E33" s="29"/>
      <c r="F33" s="29"/>
      <c r="G33" s="29"/>
      <c r="H33" s="29"/>
      <c r="I33" s="29"/>
      <c r="J33" s="29"/>
      <c r="K33" s="25"/>
      <c r="L33" s="30"/>
    </row>
    <row r="34" spans="1:12" x14ac:dyDescent="0.2">
      <c r="A34" s="25"/>
      <c r="B34" s="25"/>
      <c r="C34" s="26"/>
      <c r="D34" s="29"/>
      <c r="E34" s="29"/>
      <c r="F34" s="29"/>
      <c r="G34" s="29"/>
      <c r="H34" s="29"/>
      <c r="I34" s="29"/>
      <c r="J34" s="29"/>
      <c r="K34" s="25"/>
      <c r="L34" s="30"/>
    </row>
    <row r="35" spans="1:12" hidden="1" x14ac:dyDescent="0.2">
      <c r="A35" s="25"/>
      <c r="B35" s="25"/>
      <c r="C35" s="26"/>
      <c r="D35" s="29"/>
      <c r="E35" s="46"/>
      <c r="F35" s="29"/>
      <c r="G35" s="29"/>
      <c r="H35" s="29"/>
      <c r="I35" s="29"/>
      <c r="J35" s="29"/>
      <c r="K35" s="25"/>
      <c r="L35" s="30"/>
    </row>
    <row r="36" spans="1:12" x14ac:dyDescent="0.2">
      <c r="A36" s="25"/>
      <c r="B36" s="25"/>
      <c r="C36" s="26"/>
      <c r="D36" s="29"/>
      <c r="E36" s="29"/>
      <c r="F36" s="29"/>
      <c r="G36" s="29"/>
      <c r="H36" s="29"/>
      <c r="I36" s="29"/>
      <c r="J36" s="29"/>
      <c r="K36" s="25"/>
      <c r="L36" s="30"/>
    </row>
    <row r="37" spans="1:12" x14ac:dyDescent="0.2">
      <c r="A37" s="25"/>
      <c r="B37" s="25"/>
      <c r="C37" s="26"/>
      <c r="D37" s="29"/>
      <c r="E37" s="29"/>
      <c r="F37" s="29"/>
      <c r="G37" s="29"/>
      <c r="H37" s="29"/>
      <c r="I37" s="29"/>
      <c r="J37" s="29"/>
      <c r="K37" s="25"/>
      <c r="L37" s="30"/>
    </row>
    <row r="38" spans="1:12" x14ac:dyDescent="0.2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</sheetData>
  <sheetProtection algorithmName="SHA-512" hashValue="+vJWczT4+vkaJ0gdq4RdkKSxKl8VgjKudFoV6oNJ4ZnUK3tO6gghAZx1oVFPVUdIfD3UvUz3od+TsJvHYHzGkw==" saltValue="rkMfR0MKcO8VjN611hX36w==" spinCount="100000" sheet="1" objects="1" scenarios="1" selectLockedCells="1"/>
  <mergeCells count="14">
    <mergeCell ref="C11:M11"/>
    <mergeCell ref="E13:I14"/>
    <mergeCell ref="J13:K13"/>
    <mergeCell ref="E17:I17"/>
    <mergeCell ref="C19:M19"/>
    <mergeCell ref="E21:I22"/>
    <mergeCell ref="J21:K21"/>
    <mergeCell ref="C2:N2"/>
    <mergeCell ref="F1:K1"/>
    <mergeCell ref="E25:I25"/>
    <mergeCell ref="C3:M3"/>
    <mergeCell ref="J5:K5"/>
    <mergeCell ref="E9:I9"/>
    <mergeCell ref="E5:I6"/>
  </mergeCells>
  <phoneticPr fontId="0" type="noConversion"/>
  <pageMargins left="0.55000000000000004" right="0.74803149606299213" top="0.98425196850393704" bottom="0.98425196850393704" header="0.51181102362204722" footer="0.51181102362204722"/>
  <pageSetup paperSize="9" scale="98" orientation="portrait" r:id="rId1"/>
  <headerFooter alignWithMargins="0"/>
  <colBreaks count="1" manualBreakCount="1">
    <brk id="1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23"/>
  <sheetViews>
    <sheetView workbookViewId="0">
      <selection activeCell="Q30" sqref="Q30"/>
    </sheetView>
  </sheetViews>
  <sheetFormatPr defaultColWidth="9.140625" defaultRowHeight="12.75" x14ac:dyDescent="0.2"/>
  <cols>
    <col min="3" max="4" width="9.140625" customWidth="1"/>
    <col min="6" max="6" width="9.140625" customWidth="1"/>
    <col min="11" max="11" width="9.28515625" customWidth="1"/>
  </cols>
  <sheetData>
    <row r="5" spans="1:20" ht="13.5" thickBot="1" x14ac:dyDescent="0.25">
      <c r="I5" s="35" t="s">
        <v>20</v>
      </c>
    </row>
    <row r="6" spans="1:20" ht="13.5" thickBot="1" x14ac:dyDescent="0.25">
      <c r="C6" t="s">
        <v>17</v>
      </c>
      <c r="I6" s="36">
        <v>4</v>
      </c>
    </row>
    <row r="7" spans="1:20" ht="13.5" thickBot="1" x14ac:dyDescent="0.25"/>
    <row r="8" spans="1:20" ht="13.5" thickBot="1" x14ac:dyDescent="0.25">
      <c r="A8" t="s">
        <v>18</v>
      </c>
      <c r="C8" s="33">
        <f>Calculator!C8</f>
        <v>0</v>
      </c>
      <c r="H8" t="s">
        <v>18</v>
      </c>
      <c r="J8" s="33">
        <f>Calculator!C16</f>
        <v>0</v>
      </c>
      <c r="O8" t="s">
        <v>18</v>
      </c>
      <c r="Q8" s="33">
        <f>Calculator!C24</f>
        <v>0</v>
      </c>
    </row>
    <row r="9" spans="1:20" s="23" customFormat="1" ht="29.25" customHeight="1" x14ac:dyDescent="0.2">
      <c r="A9" s="25" t="s">
        <v>1</v>
      </c>
      <c r="B9" s="25"/>
      <c r="C9" s="27">
        <f>C8+(I$6*2)</f>
        <v>8</v>
      </c>
      <c r="D9" s="29">
        <f>C9*3.142</f>
        <v>25.135999999999999</v>
      </c>
      <c r="E9" s="29"/>
      <c r="F9" s="29">
        <f>D9</f>
        <v>25.135999999999999</v>
      </c>
      <c r="G9" s="25"/>
      <c r="H9" s="25" t="s">
        <v>1</v>
      </c>
      <c r="J9" s="27">
        <f>J8+(I$6*2)</f>
        <v>8</v>
      </c>
      <c r="K9" s="29">
        <f>J9*3.142</f>
        <v>25.135999999999999</v>
      </c>
      <c r="L9" s="29"/>
      <c r="M9" s="29">
        <f>K9</f>
        <v>25.135999999999999</v>
      </c>
      <c r="O9" s="25" t="s">
        <v>1</v>
      </c>
      <c r="P9" s="25"/>
      <c r="Q9" s="27">
        <f>Q8+(I$6*2)</f>
        <v>8</v>
      </c>
      <c r="R9" s="29">
        <f>Q9*3.142</f>
        <v>25.135999999999999</v>
      </c>
      <c r="S9" s="29"/>
      <c r="T9" s="29">
        <f>R9</f>
        <v>25.135999999999999</v>
      </c>
    </row>
    <row r="10" spans="1:20" s="23" customFormat="1" ht="29.25" customHeight="1" x14ac:dyDescent="0.2">
      <c r="A10" s="25" t="s">
        <v>2</v>
      </c>
      <c r="B10" s="25"/>
      <c r="C10" s="27">
        <f>C9+(I$6*2)</f>
        <v>16</v>
      </c>
      <c r="D10" s="29">
        <f>C10*3.142</f>
        <v>50.271999999999998</v>
      </c>
      <c r="E10" s="29"/>
      <c r="F10" s="29">
        <f>F9+D10</f>
        <v>75.408000000000001</v>
      </c>
      <c r="G10" s="25"/>
      <c r="H10" s="25" t="s">
        <v>2</v>
      </c>
      <c r="J10" s="27">
        <f>J9+(I$6*2)</f>
        <v>16</v>
      </c>
      <c r="K10" s="29">
        <f>J10*3.142</f>
        <v>50.271999999999998</v>
      </c>
      <c r="L10" s="29"/>
      <c r="M10" s="29">
        <f>M9+K10</f>
        <v>75.408000000000001</v>
      </c>
      <c r="O10" s="25" t="s">
        <v>2</v>
      </c>
      <c r="P10" s="25"/>
      <c r="Q10" s="27">
        <f>Q9+(I$6*2)</f>
        <v>16</v>
      </c>
      <c r="R10" s="29">
        <f>Q10*3.142</f>
        <v>50.271999999999998</v>
      </c>
      <c r="S10" s="29"/>
      <c r="T10" s="29">
        <f>T9+R10</f>
        <v>75.408000000000001</v>
      </c>
    </row>
    <row r="11" spans="1:20" s="23" customFormat="1" ht="29.25" customHeight="1" x14ac:dyDescent="0.2">
      <c r="A11" s="25"/>
      <c r="B11" s="25"/>
      <c r="C11" s="27"/>
      <c r="D11" s="29"/>
      <c r="E11" s="29"/>
      <c r="F11" s="29"/>
      <c r="G11" s="25"/>
      <c r="H11" s="25" t="s">
        <v>3</v>
      </c>
      <c r="I11" s="25"/>
      <c r="J11" s="27">
        <f>J10+(I$6*2)</f>
        <v>24</v>
      </c>
      <c r="K11" s="29">
        <f>J11*3.142</f>
        <v>75.408000000000001</v>
      </c>
      <c r="L11" s="29"/>
      <c r="M11" s="29">
        <f>M10+K11</f>
        <v>150.816</v>
      </c>
      <c r="O11" s="25" t="s">
        <v>3</v>
      </c>
      <c r="P11" s="25"/>
      <c r="Q11" s="27">
        <f>Q10+(I$6*2)</f>
        <v>24</v>
      </c>
      <c r="R11" s="29">
        <f>Q11*3.142</f>
        <v>75.408000000000001</v>
      </c>
      <c r="S11" s="29"/>
      <c r="T11" s="29">
        <f>T10+R11</f>
        <v>150.816</v>
      </c>
    </row>
    <row r="12" spans="1:20" s="23" customFormat="1" ht="29.25" customHeight="1" x14ac:dyDescent="0.2">
      <c r="A12" s="25"/>
      <c r="B12" s="25"/>
      <c r="C12" s="27"/>
      <c r="D12" s="29"/>
      <c r="E12" s="29"/>
      <c r="F12" s="29"/>
      <c r="G12" s="25"/>
      <c r="H12" s="25"/>
      <c r="I12" s="25"/>
      <c r="J12" s="27"/>
      <c r="K12" s="29"/>
      <c r="L12" s="29"/>
      <c r="M12" s="29"/>
      <c r="O12" s="25" t="s">
        <v>4</v>
      </c>
      <c r="P12" s="25"/>
      <c r="Q12" s="27">
        <f>Q11+(I$6*2)</f>
        <v>32</v>
      </c>
      <c r="R12" s="29">
        <f>Q12*3.142</f>
        <v>100.544</v>
      </c>
      <c r="S12" s="29"/>
      <c r="T12" s="29">
        <f>T11+R12</f>
        <v>251.36</v>
      </c>
    </row>
    <row r="13" spans="1:20" s="23" customFormat="1" ht="24" customHeight="1" x14ac:dyDescent="0.2">
      <c r="A13" s="25"/>
      <c r="B13" s="25"/>
      <c r="C13" s="27"/>
      <c r="D13" s="29"/>
      <c r="E13" s="29"/>
      <c r="F13" s="29"/>
      <c r="G13" s="25"/>
      <c r="H13" s="25"/>
      <c r="I13" s="25"/>
      <c r="J13" s="27"/>
      <c r="K13" s="29"/>
      <c r="L13" s="29"/>
      <c r="M13" s="29"/>
      <c r="O13" s="25"/>
      <c r="P13" s="25"/>
      <c r="Q13" s="27"/>
      <c r="R13" s="29"/>
      <c r="S13" s="29"/>
      <c r="T13" s="29"/>
    </row>
    <row r="14" spans="1:20" s="23" customFormat="1" ht="29.25" customHeight="1" x14ac:dyDescent="0.2">
      <c r="A14" s="25" t="s">
        <v>21</v>
      </c>
      <c r="B14" s="25"/>
      <c r="C14" s="27"/>
      <c r="D14" s="29"/>
      <c r="E14" s="29"/>
      <c r="F14" s="29"/>
      <c r="G14" s="29"/>
      <c r="H14" s="25"/>
      <c r="I14" s="25"/>
      <c r="J14" s="27"/>
      <c r="K14" s="29"/>
      <c r="L14" s="29"/>
      <c r="M14" s="29"/>
      <c r="O14" s="25"/>
      <c r="P14" s="25"/>
      <c r="Q14" s="27"/>
      <c r="R14" s="29"/>
      <c r="S14" s="29"/>
      <c r="T14" s="29"/>
    </row>
    <row r="15" spans="1:20" s="23" customFormat="1" ht="21" customHeight="1" x14ac:dyDescent="0.2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2"/>
    </row>
    <row r="16" spans="1:20" s="23" customFormat="1" ht="18" customHeight="1" thickBot="1" x14ac:dyDescent="0.25">
      <c r="A16" s="25" t="s">
        <v>0</v>
      </c>
      <c r="B16" s="25"/>
      <c r="D16" s="25"/>
      <c r="E16" s="25"/>
      <c r="F16" s="25"/>
      <c r="G16" s="25"/>
      <c r="H16" s="25"/>
      <c r="I16" s="27"/>
      <c r="J16" s="25"/>
      <c r="K16" s="22"/>
    </row>
    <row r="17" spans="1:20" s="23" customFormat="1" ht="18.75" customHeight="1" thickBot="1" x14ac:dyDescent="0.25">
      <c r="A17" s="25" t="s">
        <v>19</v>
      </c>
      <c r="B17" s="25"/>
      <c r="C17" s="34">
        <f>((Calculator!J8+Calculator!K8)*2)/3.142</f>
        <v>0</v>
      </c>
      <c r="D17" s="27"/>
      <c r="E17" s="27"/>
      <c r="F17" s="27"/>
      <c r="G17" s="28"/>
      <c r="H17" s="25" t="s">
        <v>19</v>
      </c>
      <c r="I17" s="25"/>
      <c r="J17" s="34">
        <f>((Calculator!J16+Calculator!K16)*2)/3.142</f>
        <v>0</v>
      </c>
      <c r="K17" s="27"/>
      <c r="L17" s="27"/>
      <c r="M17" s="27"/>
      <c r="O17" s="25" t="s">
        <v>19</v>
      </c>
      <c r="P17" s="25"/>
      <c r="Q17" s="34">
        <f>((Calculator!J24+Calculator!K24)*2)/3.142</f>
        <v>0</v>
      </c>
      <c r="R17" s="27"/>
      <c r="S17" s="27"/>
      <c r="T17" s="27"/>
    </row>
    <row r="18" spans="1:20" s="23" customFormat="1" x14ac:dyDescent="0.2">
      <c r="A18" s="25" t="s">
        <v>1</v>
      </c>
      <c r="B18" s="25"/>
      <c r="C18" s="26">
        <f>C17+(I$6*2)</f>
        <v>8</v>
      </c>
      <c r="D18" s="29">
        <f>C17*3.142</f>
        <v>0</v>
      </c>
      <c r="E18" s="29"/>
      <c r="F18" s="29">
        <f>D18</f>
        <v>0</v>
      </c>
      <c r="G18" s="29"/>
      <c r="H18" s="25" t="s">
        <v>1</v>
      </c>
      <c r="I18" s="25"/>
      <c r="J18" s="26">
        <f>J17+(I$6*2)</f>
        <v>8</v>
      </c>
      <c r="K18" s="29">
        <f>J17*3.142</f>
        <v>0</v>
      </c>
      <c r="L18" s="29"/>
      <c r="M18" s="29">
        <f>K18</f>
        <v>0</v>
      </c>
      <c r="O18" s="25" t="s">
        <v>1</v>
      </c>
      <c r="P18" s="25"/>
      <c r="Q18" s="26">
        <f>Q17+(I$6*2)</f>
        <v>8</v>
      </c>
      <c r="R18" s="29">
        <f>Q17*3.142</f>
        <v>0</v>
      </c>
      <c r="S18" s="29"/>
      <c r="T18" s="29">
        <f>R18</f>
        <v>0</v>
      </c>
    </row>
    <row r="19" spans="1:20" s="23" customFormat="1" x14ac:dyDescent="0.2">
      <c r="A19" s="25" t="s">
        <v>2</v>
      </c>
      <c r="B19" s="25"/>
      <c r="C19" s="26">
        <f>C18+(I$6*2)</f>
        <v>16</v>
      </c>
      <c r="D19" s="29">
        <f>C18*3.142</f>
        <v>25.135999999999999</v>
      </c>
      <c r="E19" s="29"/>
      <c r="F19" s="29">
        <f>F18+D19</f>
        <v>25.135999999999999</v>
      </c>
      <c r="G19" s="29"/>
      <c r="H19" s="25" t="s">
        <v>2</v>
      </c>
      <c r="I19" s="25"/>
      <c r="J19" s="26">
        <f>J18+(I$6*2)</f>
        <v>16</v>
      </c>
      <c r="K19" s="29">
        <f>J18*3.142</f>
        <v>25.135999999999999</v>
      </c>
      <c r="L19" s="29"/>
      <c r="M19" s="29">
        <f>M18+K19</f>
        <v>25.135999999999999</v>
      </c>
      <c r="O19" s="25" t="s">
        <v>2</v>
      </c>
      <c r="P19" s="25"/>
      <c r="Q19" s="26">
        <f>Q18+(I$6*2)</f>
        <v>16</v>
      </c>
      <c r="R19" s="29">
        <f>Q18*3.142</f>
        <v>25.135999999999999</v>
      </c>
      <c r="S19" s="29"/>
      <c r="T19" s="29">
        <f>T18+R19</f>
        <v>25.135999999999999</v>
      </c>
    </row>
    <row r="20" spans="1:20" s="23" customFormat="1" x14ac:dyDescent="0.2">
      <c r="A20" s="25"/>
      <c r="B20" s="25"/>
      <c r="C20" s="26"/>
      <c r="D20" s="29"/>
      <c r="E20" s="29"/>
      <c r="F20" s="29"/>
      <c r="G20" s="29"/>
      <c r="H20" s="25" t="s">
        <v>3</v>
      </c>
      <c r="I20" s="25"/>
      <c r="J20" s="26">
        <f>J19+(I$6*2)</f>
        <v>24</v>
      </c>
      <c r="K20" s="29">
        <f>J19*3.142</f>
        <v>50.271999999999998</v>
      </c>
      <c r="L20" s="29"/>
      <c r="M20" s="29">
        <f>M19+K20</f>
        <v>75.408000000000001</v>
      </c>
      <c r="O20" s="25" t="s">
        <v>3</v>
      </c>
      <c r="P20" s="25"/>
      <c r="Q20" s="26">
        <f>Q19+(I$6*2)</f>
        <v>24</v>
      </c>
      <c r="R20" s="29">
        <f>Q19*3.142</f>
        <v>50.271999999999998</v>
      </c>
      <c r="S20" s="29"/>
      <c r="T20" s="29">
        <f>T19+R20</f>
        <v>75.408000000000001</v>
      </c>
    </row>
    <row r="21" spans="1:20" s="23" customFormat="1" ht="12.75" customHeight="1" x14ac:dyDescent="0.2">
      <c r="A21" s="25"/>
      <c r="B21" s="25"/>
      <c r="C21" s="26"/>
      <c r="D21" s="29"/>
      <c r="E21" s="29"/>
      <c r="F21" s="29"/>
      <c r="G21" s="29"/>
      <c r="H21" s="25"/>
      <c r="I21" s="25"/>
      <c r="J21" s="26"/>
      <c r="K21" s="29"/>
      <c r="L21" s="29"/>
      <c r="M21" s="29"/>
      <c r="O21" s="25" t="s">
        <v>4</v>
      </c>
      <c r="P21" s="25"/>
      <c r="Q21" s="26">
        <f>Q20+(I$6*2)</f>
        <v>32</v>
      </c>
      <c r="R21" s="29">
        <f>Q20*3.142</f>
        <v>75.408000000000001</v>
      </c>
      <c r="S21" s="29"/>
      <c r="T21" s="29">
        <f>T20+R21</f>
        <v>150.816</v>
      </c>
    </row>
    <row r="22" spans="1:20" s="21" customFormat="1" ht="11.25" customHeight="1" x14ac:dyDescent="0.2">
      <c r="A22" s="25"/>
      <c r="B22" s="25"/>
      <c r="C22" s="26"/>
      <c r="D22" s="29"/>
      <c r="E22" s="29"/>
      <c r="F22" s="29"/>
      <c r="G22" s="29"/>
      <c r="H22" s="25"/>
      <c r="I22" s="25"/>
      <c r="J22" s="26"/>
      <c r="K22" s="29"/>
      <c r="L22" s="29"/>
      <c r="M22" s="29"/>
      <c r="O22" s="25"/>
      <c r="P22" s="25"/>
      <c r="Q22" s="26"/>
      <c r="R22" s="29"/>
      <c r="S22" s="29"/>
      <c r="T22" s="29"/>
    </row>
    <row r="23" spans="1:20" s="2" customFormat="1" x14ac:dyDescent="0.2">
      <c r="A23" s="30"/>
      <c r="B23" s="30"/>
      <c r="C23" s="27"/>
      <c r="D23" s="29"/>
      <c r="E23" s="29"/>
      <c r="F23" s="29"/>
      <c r="G23" s="30"/>
      <c r="H23" s="30"/>
      <c r="I23" s="30"/>
      <c r="J23" s="30"/>
      <c r="K23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Formula</vt:lpstr>
      <vt:lpstr>Calculator!Print_Area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LANCASTER</dc:creator>
  <cp:lastModifiedBy>Steve Shaughnessy</cp:lastModifiedBy>
  <cp:lastPrinted>2009-02-11T08:53:39Z</cp:lastPrinted>
  <dcterms:created xsi:type="dcterms:W3CDTF">2009-02-06T15:51:34Z</dcterms:created>
  <dcterms:modified xsi:type="dcterms:W3CDTF">2018-12-04T11:44:58Z</dcterms:modified>
</cp:coreProperties>
</file>